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<sst xmlns="http://schemas.openxmlformats.org/spreadsheetml/2006/main" count="65" uniqueCount="35">
  <si>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</si>
  <si>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</si>
  <si>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</si>
  <si>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</si>
  <si>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</si>
  <si>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</si>
  <si>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</si>
  <si>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</si>
  <si>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</si>
  <si>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</si>
  <si>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</si>
  <si>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</si>
  <si>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</si>
  <si>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</si>
  <si>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</si>
  <si>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</si>
  <si>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</si>
  <si>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</si>
  <si>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</si>
  <si>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</si>
  <si>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</si>
  <si>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</si>
  <si>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</si>
  <si>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</si>
  <si>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</si>
  <si>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</si>
  <si>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</si>
  <si>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</si>
  <si>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</si>
  <si>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</si>
  <si>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</si>
  <si>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</si>
  <si>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</si>
  <si>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</si>
  <si>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сентябрь 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</si>
</sst>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4">
      <selection activeCell="L20" sqref="L2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125" style="0" customWidth="1"/>
    <col min="7" max="7" width="7.00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7.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1" t="s">
        <v>34</v>
      </c>
      <c r="B5" s="42"/>
      <c r="C5" s="42"/>
      <c r="D5" s="42"/>
      <c r="E5" s="42"/>
      <c r="F5" s="42"/>
      <c r="G5" s="43"/>
      <c r="H5" s="43"/>
      <c r="I5" s="43"/>
      <c r="J5" s="43"/>
      <c r="K5" s="44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38" t="s">
        <v>29</v>
      </c>
      <c r="C6" s="38"/>
      <c r="D6" s="38"/>
      <c r="E6" s="38"/>
      <c r="F6" s="33"/>
      <c r="G6" s="38" t="s">
        <v>30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2"/>
      <c r="B7" s="38">
        <v>2018</v>
      </c>
      <c r="C7" s="38"/>
      <c r="D7" s="38">
        <v>2019</v>
      </c>
      <c r="E7" s="38"/>
      <c r="F7" s="33"/>
      <c r="G7" s="38">
        <v>2018</v>
      </c>
      <c r="H7" s="38"/>
      <c r="I7" s="38">
        <v>2019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44</v>
      </c>
      <c r="C9" s="31">
        <f>ROUND($B9*100000/'численность населения'!$B3,1)</f>
        <v>44.5</v>
      </c>
      <c r="D9" s="28">
        <v>50</v>
      </c>
      <c r="E9" s="31">
        <f>ROUND($D9*100000/'численность населения'!$C3,1)</f>
        <v>50.5</v>
      </c>
      <c r="F9" s="36">
        <f>(E9-C9)*100/C9</f>
        <v>13.48314606741573</v>
      </c>
      <c r="G9" s="28">
        <v>97</v>
      </c>
      <c r="H9" s="31">
        <f>($G9*100000)/'численность населения'!$B3</f>
        <v>98.03128916198408</v>
      </c>
      <c r="I9" s="28">
        <v>84</v>
      </c>
      <c r="J9" s="31">
        <f>($I9*100000)/'численность населения'!$C3</f>
        <v>84.90423005003285</v>
      </c>
      <c r="K9" s="36">
        <f>(J9-H9)*100/H9</f>
        <v>-13.390682938240719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12</v>
      </c>
      <c r="C10" s="31">
        <f>ROUND($B10*100000/'численность населения'!$B4,1)</f>
        <v>29.5</v>
      </c>
      <c r="D10" s="28">
        <v>12</v>
      </c>
      <c r="E10" s="31">
        <f>ROUND($D10*100000/'численность населения'!$C4,1)</f>
        <v>29.7</v>
      </c>
      <c r="F10" s="36">
        <f aca="true" t="shared" si="0" ref="F10:F31">(E10-C10)*100/C10</f>
        <v>0.6779661016949129</v>
      </c>
      <c r="G10" s="28">
        <v>28</v>
      </c>
      <c r="H10" s="31">
        <f>($G10*100000)/'численность населения'!$B4</f>
        <v>68.89424733034791</v>
      </c>
      <c r="I10" s="28">
        <v>21</v>
      </c>
      <c r="J10" s="31">
        <f>($I10*100000)/'численность населения'!$C4</f>
        <v>51.99950476662127</v>
      </c>
      <c r="K10" s="36">
        <f aca="true" t="shared" si="1" ref="K10:K31">(J10-H10)*100/H10</f>
        <v>-24.522718831249218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12</v>
      </c>
      <c r="C11" s="31">
        <f>ROUND($B11*100000/'численность населения'!$B5,1)</f>
        <v>21.7</v>
      </c>
      <c r="D11" s="28">
        <v>14</v>
      </c>
      <c r="E11" s="31">
        <f>ROUND($D11*100000/'численность населения'!$C5,1)</f>
        <v>25.7</v>
      </c>
      <c r="F11" s="36">
        <f t="shared" si="0"/>
        <v>18.433179723502306</v>
      </c>
      <c r="G11" s="28">
        <v>5</v>
      </c>
      <c r="H11" s="31">
        <f>($G11*100000)/'численность населения'!$B5</f>
        <v>9.02445627650934</v>
      </c>
      <c r="I11" s="28">
        <v>11</v>
      </c>
      <c r="J11" s="31">
        <f>($I11*100000)/'численность населения'!$C5</f>
        <v>20.207958261380753</v>
      </c>
      <c r="K11" s="36">
        <f t="shared" si="1"/>
        <v>123.92438549436014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4</v>
      </c>
      <c r="C12" s="31">
        <f>ROUND($B12*100000/'численность населения'!$B6,1)</f>
        <v>9.2</v>
      </c>
      <c r="D12" s="28">
        <v>6</v>
      </c>
      <c r="E12" s="31">
        <f>ROUND($D12*100000/'численность населения'!$C6,1)</f>
        <v>13.8</v>
      </c>
      <c r="F12" s="36">
        <f t="shared" si="0"/>
        <v>50.000000000000014</v>
      </c>
      <c r="G12" s="28">
        <v>21</v>
      </c>
      <c r="H12" s="31">
        <f>($G12*100000)/'численность населения'!$B6</f>
        <v>48.44849463605952</v>
      </c>
      <c r="I12" s="28">
        <v>18</v>
      </c>
      <c r="J12" s="31">
        <f>($I12*100000)/'численность населения'!$C6</f>
        <v>41.278723111498415</v>
      </c>
      <c r="K12" s="36">
        <f t="shared" si="1"/>
        <v>-14.79874984438577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26</v>
      </c>
      <c r="C13" s="31">
        <f>ROUND($B13*100000/'численность населения'!$B7,1)</f>
        <v>39.9</v>
      </c>
      <c r="D13" s="28">
        <v>18</v>
      </c>
      <c r="E13" s="31">
        <f>ROUND($D13*100000/'численность населения'!$C7,1)</f>
        <v>27</v>
      </c>
      <c r="F13" s="36">
        <f t="shared" si="0"/>
        <v>-32.33082706766917</v>
      </c>
      <c r="G13" s="28">
        <v>12</v>
      </c>
      <c r="H13" s="31">
        <f>($G13*100000)/'численность населения'!$B7</f>
        <v>18.417902200939313</v>
      </c>
      <c r="I13" s="28">
        <v>15</v>
      </c>
      <c r="J13" s="31">
        <f>($I13*100000)/'численность населения'!$C7</f>
        <v>22.51609901079272</v>
      </c>
      <c r="K13" s="36">
        <f t="shared" si="1"/>
        <v>22.251159579099063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10</v>
      </c>
      <c r="C14" s="31">
        <f>ROUND($B14*100000/'численность населения'!$B8,1)</f>
        <v>22.9</v>
      </c>
      <c r="D14" s="28">
        <v>7</v>
      </c>
      <c r="E14" s="31">
        <f>ROUND($D14*100000/'численность населения'!$C8,1)</f>
        <v>15.8</v>
      </c>
      <c r="F14" s="36">
        <f t="shared" si="0"/>
        <v>-31.004366812227065</v>
      </c>
      <c r="G14" s="28">
        <v>4</v>
      </c>
      <c r="H14" s="31">
        <f>($G14*100000)/'численность населения'!$B8</f>
        <v>9.154155986818015</v>
      </c>
      <c r="I14" s="28">
        <v>2</v>
      </c>
      <c r="J14" s="31">
        <f>($I14*100000)/'численность населения'!$C8</f>
        <v>4.510091329349419</v>
      </c>
      <c r="K14" s="36">
        <f t="shared" si="1"/>
        <v>-50.731762318186945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29</v>
      </c>
      <c r="C15" s="31">
        <f>ROUND($B15*100000/'численность населения'!$B9,1)</f>
        <v>50</v>
      </c>
      <c r="D15" s="28">
        <v>19</v>
      </c>
      <c r="E15" s="31">
        <f>ROUND($D15*100000/'численность населения'!$C9,1)</f>
        <v>32.6</v>
      </c>
      <c r="F15" s="36">
        <f t="shared" si="0"/>
        <v>-34.8</v>
      </c>
      <c r="G15" s="28">
        <v>9</v>
      </c>
      <c r="H15" s="31">
        <f>($G15*100000)/'численность населения'!$B9</f>
        <v>15.528754076297945</v>
      </c>
      <c r="I15" s="28">
        <v>14</v>
      </c>
      <c r="J15" s="31">
        <f>($I15*100000)/'численность населения'!$C9</f>
        <v>24.02691013935608</v>
      </c>
      <c r="K15" s="36">
        <f t="shared" si="1"/>
        <v>54.725292327406706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75</v>
      </c>
      <c r="C16" s="31">
        <f>ROUND($B16*100000/'численность населения'!$B10,1)</f>
        <v>27.3</v>
      </c>
      <c r="D16" s="28">
        <v>41</v>
      </c>
      <c r="E16" s="31">
        <f>ROUND($D16*100000/'численность населения'!$C10,1)</f>
        <v>14.9</v>
      </c>
      <c r="F16" s="36">
        <f t="shared" si="0"/>
        <v>-45.42124542124542</v>
      </c>
      <c r="G16" s="28">
        <v>86</v>
      </c>
      <c r="H16" s="31">
        <f>($G16*100000)/'численность населения'!$B10</f>
        <v>31.287517735656856</v>
      </c>
      <c r="I16" s="28">
        <v>63</v>
      </c>
      <c r="J16" s="31">
        <f>($I16*100000)/'численность населения'!$C10</f>
        <v>22.828899212221796</v>
      </c>
      <c r="K16" s="36">
        <f t="shared" si="1"/>
        <v>-27.035121785309244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225</v>
      </c>
      <c r="C17" s="31">
        <f>ROUND($B17*100000/'численность населения'!$B11,1)</f>
        <v>62.2</v>
      </c>
      <c r="D17" s="28">
        <v>79</v>
      </c>
      <c r="E17" s="31">
        <f>ROUND($D17*100000/'численность населения'!$C11,1)</f>
        <v>21.3</v>
      </c>
      <c r="F17" s="36">
        <f t="shared" si="0"/>
        <v>-65.7556270096463</v>
      </c>
      <c r="G17" s="28">
        <v>199</v>
      </c>
      <c r="H17" s="31">
        <f>($G17*100000)/'численность населения'!$B11</f>
        <v>54.99060462031613</v>
      </c>
      <c r="I17" s="28">
        <v>101</v>
      </c>
      <c r="J17" s="31">
        <f>($I17*100000)/'численность населения'!$C11</f>
        <v>27.292502668450137</v>
      </c>
      <c r="K17" s="36">
        <f t="shared" si="1"/>
        <v>-50.36878961980535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19</v>
      </c>
      <c r="C18" s="31">
        <f>ROUND($B18*100000/'численность населения'!$B12,1)</f>
        <v>15</v>
      </c>
      <c r="D18" s="28">
        <v>19</v>
      </c>
      <c r="E18" s="31">
        <f>ROUND($D18*100000/'численность населения'!$C12,1)</f>
        <v>14.9</v>
      </c>
      <c r="F18" s="36">
        <f t="shared" si="0"/>
        <v>-0.6666666666666643</v>
      </c>
      <c r="G18" s="28">
        <v>43</v>
      </c>
      <c r="H18" s="31">
        <f>($G18*100000)/'численность населения'!$B12</f>
        <v>33.97463753802394</v>
      </c>
      <c r="I18" s="28">
        <v>49</v>
      </c>
      <c r="J18" s="31">
        <f>($I18*100000)/'численность населения'!$C12</f>
        <v>38.47543068925986</v>
      </c>
      <c r="K18" s="36">
        <f t="shared" si="1"/>
        <v>13.247508957817997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5</v>
      </c>
      <c r="E19" s="31">
        <f>ROUND($D19*100000/'численность населения'!$C13,1)</f>
        <v>12.5</v>
      </c>
      <c r="F19" s="36">
        <f t="shared" si="0"/>
        <v>-26.90058479532164</v>
      </c>
      <c r="G19" s="28">
        <v>7</v>
      </c>
      <c r="H19" s="31">
        <f>($G19*100000)/'численность населения'!$B13</f>
        <v>17.08192000780888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5.558334722917014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5</v>
      </c>
      <c r="C21" s="31">
        <f>ROUND($B21*100000/'численность населения'!$B15,1)</f>
        <v>13.4</v>
      </c>
      <c r="D21" s="28">
        <v>7</v>
      </c>
      <c r="E21" s="31">
        <f>ROUND($D21*100000/'численность населения'!$C15,1)</f>
        <v>18.7</v>
      </c>
      <c r="F21" s="36">
        <f t="shared" si="0"/>
        <v>39.55223880597014</v>
      </c>
      <c r="G21" s="28">
        <v>4</v>
      </c>
      <c r="H21" s="31">
        <f>($G21*100000)/'численность населения'!$B15</f>
        <v>10.737390277293104</v>
      </c>
      <c r="I21" s="28">
        <v>0</v>
      </c>
      <c r="J21" s="31">
        <f>($I21*100000)/'численность населения'!$C15</f>
        <v>0</v>
      </c>
      <c r="K21" s="36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21</v>
      </c>
      <c r="C22" s="31">
        <f>ROUND($B22*100000/'численность населения'!$B16,1)</f>
        <v>43.1</v>
      </c>
      <c r="D22" s="28">
        <v>21</v>
      </c>
      <c r="E22" s="31">
        <f>ROUND($D22*100000/'численность населения'!$C16,1)</f>
        <v>43.5</v>
      </c>
      <c r="F22" s="36">
        <f t="shared" si="0"/>
        <v>0.9280742459396718</v>
      </c>
      <c r="G22" s="28">
        <v>5</v>
      </c>
      <c r="H22" s="31">
        <f>($G22*100000)/'численность населения'!$B16</f>
        <v>10.253465671396933</v>
      </c>
      <c r="I22" s="28">
        <v>13</v>
      </c>
      <c r="J22" s="31">
        <f>($I22*100000)/'численность населения'!$C16</f>
        <v>26.91121369573768</v>
      </c>
      <c r="K22" s="36">
        <f t="shared" si="1"/>
        <v>162.45968493179043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6</v>
      </c>
      <c r="C23" s="31">
        <f>ROUND($B23*100000/'численность населения'!$B17,1)</f>
        <v>16.5</v>
      </c>
      <c r="D23" s="28">
        <v>3</v>
      </c>
      <c r="E23" s="31">
        <f>ROUND($D23*100000/'численность населения'!$C17,1)</f>
        <v>8.3</v>
      </c>
      <c r="F23" s="36">
        <f t="shared" si="0"/>
        <v>-49.69696969696969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6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57</v>
      </c>
      <c r="C24" s="31">
        <f>ROUND($B24*100000/'численность населения'!$B18,1)</f>
        <v>46.4</v>
      </c>
      <c r="D24" s="28">
        <v>47</v>
      </c>
      <c r="E24" s="31">
        <f>ROUND($D24*100000/'численность населения'!$C18,1)</f>
        <v>37.8</v>
      </c>
      <c r="F24" s="36">
        <f t="shared" si="0"/>
        <v>-18.534482758620694</v>
      </c>
      <c r="G24" s="28">
        <v>30</v>
      </c>
      <c r="H24" s="31">
        <f>($G24*100000)/'численность населения'!$B18</f>
        <v>24.419229329122373</v>
      </c>
      <c r="I24" s="28">
        <v>31</v>
      </c>
      <c r="J24" s="31">
        <f>($I24*100000)/'численность населения'!$C18</f>
        <v>24.919614147909968</v>
      </c>
      <c r="K24" s="36">
        <f t="shared" si="1"/>
        <v>2.049142550911038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26</v>
      </c>
      <c r="C25" s="31">
        <f>ROUND($B25*100000/'численность населения'!$B19,1)</f>
        <v>83.2</v>
      </c>
      <c r="D25" s="28">
        <v>15</v>
      </c>
      <c r="E25" s="31">
        <f>ROUND($D25*100000/'численность населения'!$C19,1)</f>
        <v>48.6</v>
      </c>
      <c r="F25" s="36">
        <f t="shared" si="0"/>
        <v>-41.58653846153846</v>
      </c>
      <c r="G25" s="28">
        <v>1</v>
      </c>
      <c r="H25" s="31">
        <f>($G25*100000)/'численность населения'!$B19</f>
        <v>3.1992833605272417</v>
      </c>
      <c r="I25" s="28">
        <v>0</v>
      </c>
      <c r="J25" s="31">
        <f>($I25*100000)/'численность населения'!$C19</f>
        <v>0</v>
      </c>
      <c r="K25" s="36">
        <f t="shared" si="1"/>
        <v>-99.99999999999999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10</v>
      </c>
      <c r="C26" s="31">
        <f>ROUND($B26*100000/'численность населения'!$B20,1)</f>
        <v>34.4</v>
      </c>
      <c r="D26" s="28">
        <v>3</v>
      </c>
      <c r="E26" s="31">
        <f>ROUND($D26*100000/'численность населения'!$C20,1)</f>
        <v>10.5</v>
      </c>
      <c r="F26" s="36">
        <f t="shared" si="0"/>
        <v>-69.47674418604652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4</v>
      </c>
      <c r="C27" s="31">
        <f>ROUND($B27*100000/'численность населения'!$B21,1)</f>
        <v>20.3</v>
      </c>
      <c r="D27" s="28">
        <v>2</v>
      </c>
      <c r="E27" s="31">
        <f>ROUND($D27*100000/'численность населения'!$C21,1)</f>
        <v>10</v>
      </c>
      <c r="F27" s="36">
        <f t="shared" si="0"/>
        <v>-50.73891625615764</v>
      </c>
      <c r="G27" s="28">
        <v>1</v>
      </c>
      <c r="H27" s="31">
        <f>($G27*100000)/'численность населения'!$B21</f>
        <v>5.071251077640854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8</v>
      </c>
      <c r="C28" s="31">
        <f>ROUND($B28*100000/'численность населения'!$B22,1)</f>
        <v>34.7</v>
      </c>
      <c r="D28" s="28">
        <v>4</v>
      </c>
      <c r="E28" s="31">
        <f>ROUND($D28*100000/'численность населения'!$C22,1)</f>
        <v>17.8</v>
      </c>
      <c r="F28" s="36">
        <f t="shared" si="0"/>
        <v>-48.70317002881845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5</v>
      </c>
      <c r="C29" s="31">
        <f>ROUND($B29*100000/'численность населения'!$B23,1)</f>
        <v>16.9</v>
      </c>
      <c r="D29" s="28">
        <v>6</v>
      </c>
      <c r="E29" s="31">
        <f>ROUND($D29*100000/'численность населения'!$C23,1)</f>
        <v>20.9</v>
      </c>
      <c r="F29" s="36">
        <f t="shared" si="0"/>
        <v>23.66863905325444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5</v>
      </c>
      <c r="C30" s="31">
        <f>ROUND($B30*100000/'численность населения'!$B24,1)</f>
        <v>11</v>
      </c>
      <c r="D30" s="28">
        <v>11</v>
      </c>
      <c r="E30" s="31">
        <f>ROUND($D30*100000/'численность населения'!$C24,1)</f>
        <v>24.6</v>
      </c>
      <c r="F30" s="36">
        <f t="shared" si="0"/>
        <v>123.63636363636365</v>
      </c>
      <c r="G30" s="28">
        <v>12</v>
      </c>
      <c r="H30" s="31">
        <f>($G30*100000)/'численность населения'!$B24</f>
        <v>26.46552864893476</v>
      </c>
      <c r="I30" s="28">
        <v>11</v>
      </c>
      <c r="J30" s="31">
        <f>($I30*100000)/'численность населения'!$C24</f>
        <v>24.551927326295115</v>
      </c>
      <c r="K30" s="36">
        <f t="shared" si="1"/>
        <v>-7.230542597593905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611</v>
      </c>
      <c r="C31" s="25">
        <f>(B31*100000)/'численность населения'!B25</f>
        <v>37.01886083695343</v>
      </c>
      <c r="D31" s="13">
        <f>SUM($D9:$D30)</f>
        <v>389</v>
      </c>
      <c r="E31" s="14">
        <f>ROUND($D31*100000/'численность населения'!$C25,1)</f>
        <v>23.4</v>
      </c>
      <c r="F31" s="36">
        <f t="shared" si="0"/>
        <v>-36.78897872340426</v>
      </c>
      <c r="G31" s="37">
        <f>SUM($G9:$G30)</f>
        <v>566</v>
      </c>
      <c r="H31" s="14">
        <f>($G31*100000)/'численность населения'!$B25</f>
        <v>34.292430824411845</v>
      </c>
      <c r="I31" s="13">
        <f>SUM($I9:$I30)</f>
        <v>433</v>
      </c>
      <c r="J31" s="14">
        <f>($I31*100000)/'численность населения'!$C25</f>
        <v>26.093218474962864</v>
      </c>
      <c r="K31" s="36">
        <f t="shared" si="1"/>
        <v>-23.909685468001836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39" t="s">
        <v>33</v>
      </c>
      <c r="B34" s="40"/>
      <c r="C34" s="40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0"/>
      <c r="B35" s="40"/>
      <c r="C35" s="40"/>
      <c r="D35" s="26"/>
      <c r="E35" s="26"/>
      <c r="F35" s="26"/>
      <c r="G35" s="26"/>
      <c r="H35" s="47" t="s">
        <v>32</v>
      </c>
      <c r="I35" s="48"/>
      <c r="J35" s="4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0"/>
      <c r="B36" s="40"/>
      <c r="C36" s="40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34:C36"/>
    <mergeCell ref="A5:K5"/>
    <mergeCell ref="A4:J4"/>
    <mergeCell ref="H35:J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2019-07-01T10:59:48Z</cp:lastPrinted>
  <dcterms:created xsi:type="dcterms:W3CDTF">2003-07-30T02:22:18Z</dcterms:created>
  <dcterms:modified xsi:type="dcterms:W3CDTF">2019-12-08T21:25:04Z</dcterms:modified>
  <cp:category/>
  <cp:version/>
  <cp:contentType/>
  <cp:contentStatus/>
</cp:coreProperties>
</file>